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0" yWindow="-110" windowWidth="19420" windowHeight="11020"/>
  </bookViews>
  <sheets>
    <sheet name="WYZNACZANIE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D20"/>
  <c r="E20"/>
  <c r="F20"/>
  <c r="G20"/>
  <c r="H20"/>
  <c r="I20"/>
  <c r="J20"/>
  <c r="K20"/>
  <c r="L20"/>
  <c r="C20"/>
  <c r="H17" l="1"/>
  <c r="D21"/>
  <c r="D23"/>
  <c r="E21"/>
  <c r="E23"/>
  <c r="F21"/>
  <c r="F23" s="1"/>
  <c r="G21"/>
  <c r="G23" s="1"/>
  <c r="H21"/>
  <c r="H23" s="1"/>
  <c r="I21"/>
  <c r="I23"/>
  <c r="J21"/>
  <c r="J23" s="1"/>
  <c r="K21"/>
  <c r="K23"/>
  <c r="L21"/>
  <c r="L23"/>
  <c r="C21"/>
  <c r="C23"/>
</calcChain>
</file>

<file path=xl/sharedStrings.xml><?xml version="1.0" encoding="utf-8"?>
<sst xmlns="http://schemas.openxmlformats.org/spreadsheetml/2006/main" count="24" uniqueCount="21">
  <si>
    <t>[-]</t>
  </si>
  <si>
    <t>I</t>
  </si>
  <si>
    <r>
      <rPr>
        <sz val="14"/>
        <color indexed="8"/>
        <rFont val="Symbol"/>
        <family val="1"/>
        <charset val="2"/>
      </rPr>
      <t>D</t>
    </r>
    <r>
      <rPr>
        <sz val="14"/>
        <color indexed="8"/>
        <rFont val="Calibri"/>
        <family val="2"/>
        <charset val="238"/>
      </rPr>
      <t>(</t>
    </r>
    <r>
      <rPr>
        <b/>
        <sz val="14"/>
        <color indexed="8"/>
        <rFont val="Cambria"/>
        <family val="1"/>
        <charset val="238"/>
      </rPr>
      <t>I</t>
    </r>
    <r>
      <rPr>
        <sz val="14"/>
        <color indexed="8"/>
        <rFont val="Calibri"/>
        <family val="2"/>
        <charset val="238"/>
      </rPr>
      <t>) =</t>
    </r>
  </si>
  <si>
    <t>φ</t>
  </si>
  <si>
    <r>
      <t>[</t>
    </r>
    <r>
      <rPr>
        <sz val="9"/>
        <color indexed="8"/>
        <rFont val="Arial"/>
        <charset val="238"/>
      </rPr>
      <t>°</t>
    </r>
    <r>
      <rPr>
        <sz val="9"/>
        <color indexed="8"/>
        <rFont val="Calibri"/>
        <family val="2"/>
        <charset val="238"/>
      </rPr>
      <t>]</t>
    </r>
  </si>
  <si>
    <r>
      <rPr>
        <sz val="14"/>
        <color indexed="8"/>
        <rFont val="Symbol"/>
        <family val="1"/>
        <charset val="2"/>
      </rPr>
      <t>D</t>
    </r>
    <r>
      <rPr>
        <sz val="14"/>
        <color indexed="8"/>
        <rFont val="Calibri"/>
        <family val="2"/>
        <charset val="238"/>
      </rPr>
      <t>(</t>
    </r>
    <r>
      <rPr>
        <b/>
        <sz val="14"/>
        <color indexed="8"/>
        <rFont val="Times New Roman"/>
        <family val="1"/>
        <charset val="238"/>
      </rPr>
      <t>φ</t>
    </r>
    <r>
      <rPr>
        <sz val="14"/>
        <color indexed="8"/>
        <rFont val="Calibri"/>
        <family val="2"/>
        <charset val="238"/>
      </rPr>
      <t>) =</t>
    </r>
  </si>
  <si>
    <t>[mA]</t>
  </si>
  <si>
    <t>tg(φ)</t>
  </si>
  <si>
    <t>r =</t>
  </si>
  <si>
    <t>[H/m]</t>
  </si>
  <si>
    <r>
      <rPr>
        <sz val="11"/>
        <color indexed="8"/>
        <rFont val="Symbol"/>
        <family val="1"/>
        <charset val="2"/>
      </rPr>
      <t xml:space="preserve">D </t>
    </r>
    <r>
      <rPr>
        <sz val="11"/>
        <color theme="1"/>
        <rFont val="Calibri"/>
        <family val="2"/>
        <charset val="238"/>
        <scheme val="minor"/>
      </rPr>
      <t>tg(</t>
    </r>
    <r>
      <rPr>
        <sz val="11"/>
        <color indexed="8"/>
        <rFont val="Times New Roman"/>
        <family val="1"/>
        <charset val="238"/>
      </rPr>
      <t>φ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</si>
  <si>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             n  =</t>
  </si>
  <si>
    <t>7 grudnia 2024</t>
  </si>
  <si>
    <t>Stan przestrzeni - magnetyzm</t>
  </si>
  <si>
    <t xml:space="preserve">                             Wyznaczanie składowej poziomej indukcji pola magnetycznego ziemi</t>
  </si>
  <si>
    <t xml:space="preserve">      Spotkanie akademickie z fizyki</t>
  </si>
  <si>
    <t xml:space="preserve">                "Zdolni z Pomorza - Uniwersytet Morski w Gdyni" </t>
  </si>
  <si>
    <t>=</t>
  </si>
  <si>
    <t>uT</t>
  </si>
  <si>
    <t>[uT]</t>
  </si>
  <si>
    <t>[m]  (promień cewki)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</si>
</sst>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Symbol"/>
      <family val="1"/>
      <charset val="2"/>
    </font>
    <font>
      <sz val="9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Symbol"/>
      <family val="1"/>
      <charset val="2"/>
    </font>
    <font>
      <b/>
      <sz val="16"/>
      <color indexed="8"/>
      <name val="Times New Roman"/>
      <family val="1"/>
      <charset val="238"/>
    </font>
    <font>
      <b/>
      <sz val="14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Symbol"/>
      <family val="1"/>
      <charset val="2"/>
    </font>
    <font>
      <b/>
      <sz val="14"/>
      <color indexed="8"/>
      <name val="Times New Roman"/>
      <family val="1"/>
      <charset val="238"/>
    </font>
    <font>
      <b/>
      <sz val="14"/>
      <color indexed="8"/>
      <name val="Cambria"/>
      <family val="1"/>
      <charset val="238"/>
    </font>
    <font>
      <sz val="8"/>
      <name val="Calibri"/>
      <family val="2"/>
      <charset val="238"/>
    </font>
    <font>
      <sz val="9"/>
      <color indexed="8"/>
      <name val="Arial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6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1" fontId="8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8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4" fontId="0" fillId="0" borderId="0" xfId="0" applyNumberFormat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11" fontId="9" fillId="4" borderId="8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1437920664318518"/>
          <c:y val="2.9100594884208943E-2"/>
          <c:w val="0.85403140960244961"/>
          <c:h val="0.841271743016222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</c:trendline>
          <c:errBars>
            <c:errDir val="x"/>
            <c:errBarType val="both"/>
            <c:errValType val="cust"/>
            <c:noEndCap val="1"/>
            <c:plus>
              <c:numRef>
                <c:f>WYZNACZANIE!$C$23:$L$23</c:f>
                <c:numCache>
                  <c:formatCode>General</c:formatCode>
                  <c:ptCount val="10"/>
                  <c:pt idx="0">
                    <c:v>3.492076949174773E-2</c:v>
                  </c:pt>
                  <c:pt idx="1">
                    <c:v>3.5786146006073521E-2</c:v>
                  </c:pt>
                  <c:pt idx="2">
                    <c:v>3.6771441173158559E-2</c:v>
                  </c:pt>
                  <c:pt idx="3">
                    <c:v>3.9050538033296056E-2</c:v>
                  </c:pt>
                  <c:pt idx="4">
                    <c:v>4.3976843095617335E-2</c:v>
                  </c:pt>
                  <c:pt idx="5">
                    <c:v>4.7519082719701733E-2</c:v>
                  </c:pt>
                  <c:pt idx="6">
                    <c:v>5.7814004670562524E-2</c:v>
                  </c:pt>
                  <c:pt idx="7">
                    <c:v>7.5082201038623397E-2</c:v>
                  </c:pt>
                  <c:pt idx="8">
                    <c:v>9.6440288278094588E-2</c:v>
                  </c:pt>
                  <c:pt idx="9">
                    <c:v>0.11777356052831034</c:v>
                  </c:pt>
                </c:numCache>
              </c:numRef>
            </c:plus>
            <c:minus>
              <c:numRef>
                <c:f>WYZNACZANIE!$C$23:$L$23</c:f>
                <c:numCache>
                  <c:formatCode>General</c:formatCode>
                  <c:ptCount val="10"/>
                  <c:pt idx="0">
                    <c:v>3.492076949174773E-2</c:v>
                  </c:pt>
                  <c:pt idx="1">
                    <c:v>3.5786146006073521E-2</c:v>
                  </c:pt>
                  <c:pt idx="2">
                    <c:v>3.6771441173158559E-2</c:v>
                  </c:pt>
                  <c:pt idx="3">
                    <c:v>3.9050538033296056E-2</c:v>
                  </c:pt>
                  <c:pt idx="4">
                    <c:v>4.3976843095617335E-2</c:v>
                  </c:pt>
                  <c:pt idx="5">
                    <c:v>4.7519082719701733E-2</c:v>
                  </c:pt>
                  <c:pt idx="6">
                    <c:v>5.7814004670562524E-2</c:v>
                  </c:pt>
                  <c:pt idx="7">
                    <c:v>7.5082201038623397E-2</c:v>
                  </c:pt>
                  <c:pt idx="8">
                    <c:v>9.6440288278094588E-2</c:v>
                  </c:pt>
                  <c:pt idx="9">
                    <c:v>0.11777356052831034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plus>
              <c:numRef>
                <c:f>WYZNACZANIE!$C$22:$L$22</c:f>
                <c:numCache>
                  <c:formatCode>General</c:formatCode>
                  <c:ptCount val="10"/>
                  <c:pt idx="0">
                    <c:v>4.1887902047863912E-2</c:v>
                  </c:pt>
                  <c:pt idx="1">
                    <c:v>4.1887902047863905E-2</c:v>
                  </c:pt>
                  <c:pt idx="2">
                    <c:v>4.1887902047863919E-2</c:v>
                  </c:pt>
                  <c:pt idx="3">
                    <c:v>4.1887902047863954E-2</c:v>
                  </c:pt>
                  <c:pt idx="4">
                    <c:v>4.1887902047863891E-2</c:v>
                  </c:pt>
                  <c:pt idx="5">
                    <c:v>4.1887902047863891E-2</c:v>
                  </c:pt>
                  <c:pt idx="6">
                    <c:v>4.1887902047863954E-2</c:v>
                  </c:pt>
                  <c:pt idx="7">
                    <c:v>4.1887902047863836E-2</c:v>
                  </c:pt>
                  <c:pt idx="8">
                    <c:v>4.1887902047863954E-2</c:v>
                  </c:pt>
                  <c:pt idx="9">
                    <c:v>4.1887902047863954E-2</c:v>
                  </c:pt>
                </c:numCache>
              </c:numRef>
            </c:plus>
            <c:minus>
              <c:numRef>
                <c:f>WYZNACZANIE!$C$22:$L$22</c:f>
                <c:numCache>
                  <c:formatCode>General</c:formatCode>
                  <c:ptCount val="10"/>
                  <c:pt idx="0">
                    <c:v>4.1887902047863912E-2</c:v>
                  </c:pt>
                  <c:pt idx="1">
                    <c:v>4.1887902047863905E-2</c:v>
                  </c:pt>
                  <c:pt idx="2">
                    <c:v>4.1887902047863919E-2</c:v>
                  </c:pt>
                  <c:pt idx="3">
                    <c:v>4.1887902047863954E-2</c:v>
                  </c:pt>
                  <c:pt idx="4">
                    <c:v>4.1887902047863891E-2</c:v>
                  </c:pt>
                  <c:pt idx="5">
                    <c:v>4.1887902047863891E-2</c:v>
                  </c:pt>
                  <c:pt idx="6">
                    <c:v>4.1887902047863954E-2</c:v>
                  </c:pt>
                  <c:pt idx="7">
                    <c:v>4.1887902047863836E-2</c:v>
                  </c:pt>
                  <c:pt idx="8">
                    <c:v>4.1887902047863954E-2</c:v>
                  </c:pt>
                  <c:pt idx="9">
                    <c:v>4.1887902047863954E-2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WYZNACZANIE!$C$21:$L$21</c:f>
              <c:numCache>
                <c:formatCode>0.00</c:formatCode>
                <c:ptCount val="10"/>
                <c:pt idx="0">
                  <c:v>0</c:v>
                </c:pt>
                <c:pt idx="1">
                  <c:v>0.14054083470239145</c:v>
                </c:pt>
                <c:pt idx="2">
                  <c:v>0.21255656167002213</c:v>
                </c:pt>
                <c:pt idx="3">
                  <c:v>0.32491969623290629</c:v>
                </c:pt>
                <c:pt idx="4">
                  <c:v>0.48773258856586144</c:v>
                </c:pt>
                <c:pt idx="5">
                  <c:v>0.57735026918962573</c:v>
                </c:pt>
                <c:pt idx="6">
                  <c:v>0.7812856265067174</c:v>
                </c:pt>
                <c:pt idx="7">
                  <c:v>1.0355303137905696</c:v>
                </c:pt>
                <c:pt idx="8">
                  <c:v>1.2799416321930788</c:v>
                </c:pt>
                <c:pt idx="9">
                  <c:v>1.4825609685127403</c:v>
                </c:pt>
              </c:numCache>
            </c:numRef>
          </c:xVal>
          <c:yVal>
            <c:numRef>
              <c:f>WYZNACZANIE!$C$20:$L$20</c:f>
              <c:numCache>
                <c:formatCode>0.00E+00</c:formatCode>
                <c:ptCount val="10"/>
                <c:pt idx="0">
                  <c:v>0</c:v>
                </c:pt>
                <c:pt idx="1">
                  <c:v>0.83775804095727846</c:v>
                </c:pt>
                <c:pt idx="2">
                  <c:v>1.6755160819145569</c:v>
                </c:pt>
                <c:pt idx="3">
                  <c:v>2.5132741228718349</c:v>
                </c:pt>
                <c:pt idx="4">
                  <c:v>3.3510321638291138</c:v>
                </c:pt>
                <c:pt idx="5">
                  <c:v>4.1887902047863914</c:v>
                </c:pt>
                <c:pt idx="6">
                  <c:v>6.7020643276582277</c:v>
                </c:pt>
                <c:pt idx="7">
                  <c:v>8.3775804095727828</c:v>
                </c:pt>
                <c:pt idx="8">
                  <c:v>10.890854532444617</c:v>
                </c:pt>
                <c:pt idx="9">
                  <c:v>12.566370614359174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018-4ECE-A3EB-A3F9D0001B9C}"/>
            </c:ext>
          </c:extLst>
        </c:ser>
        <c:dLbls/>
        <c:axId val="76912896"/>
        <c:axId val="76931072"/>
      </c:scatterChart>
      <c:valAx>
        <c:axId val="76912896"/>
        <c:scaling>
          <c:orientation val="minMax"/>
          <c:min val="0"/>
        </c:scaling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15875">
              <a:prstDash val="sysDot"/>
            </a:ln>
          </c:spPr>
        </c:minorGridlines>
        <c:numFmt formatCode="0.0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931072"/>
        <c:crosses val="autoZero"/>
        <c:crossBetween val="midCat"/>
      </c:valAx>
      <c:valAx>
        <c:axId val="76931072"/>
        <c:scaling>
          <c:orientation val="minMax"/>
          <c:min val="0"/>
        </c:scaling>
        <c:axPos val="l"/>
        <c:majorGridlines>
          <c:spPr>
            <a:ln w="12700" cap="flat" cmpd="sng" algn="ctr">
              <a:solidFill>
                <a:schemeClr val="bg1">
                  <a:lumMod val="50000"/>
                </a:schemeClr>
              </a:solidFill>
              <a:prstDash val="sysDash"/>
            </a:ln>
            <a:effectLst/>
          </c:spPr>
        </c:majorGridlines>
        <c:min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inorGridlines>
        <c:numFmt formatCode="#,##0" sourceLinked="0"/>
        <c:tickLblPos val="nextTo"/>
        <c:txPr>
          <a:bodyPr/>
          <a:lstStyle/>
          <a:p>
            <a:pPr>
              <a:defRPr sz="1200" b="1" i="0" baseline="0"/>
            </a:pPr>
            <a:endParaRPr lang="pl-PL"/>
          </a:p>
        </c:txPr>
        <c:crossAx val="76912896"/>
        <c:crosses val="autoZero"/>
        <c:crossBetween val="midCat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122544</xdr:colOff>
      <xdr:row>2</xdr:row>
      <xdr:rowOff>155965</xdr:rowOff>
    </xdr:from>
    <xdr:to>
      <xdr:col>24</xdr:col>
      <xdr:colOff>309433</xdr:colOff>
      <xdr:row>31</xdr:row>
      <xdr:rowOff>109043</xdr:rowOff>
    </xdr:to>
    <xdr:graphicFrame macro="">
      <xdr:nvGraphicFramePr>
        <xdr:cNvPr id="1036" name="Wykres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586740</xdr:colOff>
      <xdr:row>0</xdr:row>
      <xdr:rowOff>38100</xdr:rowOff>
    </xdr:from>
    <xdr:to>
      <xdr:col>11</xdr:col>
      <xdr:colOff>350520</xdr:colOff>
      <xdr:row>4</xdr:row>
      <xdr:rowOff>76200</xdr:rowOff>
    </xdr:to>
    <xdr:pic>
      <xdr:nvPicPr>
        <xdr:cNvPr id="1039" name="Picture 6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38100"/>
          <a:ext cx="57150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</xdr:colOff>
      <xdr:row>17</xdr:row>
      <xdr:rowOff>167640</xdr:rowOff>
    </xdr:from>
    <xdr:to>
      <xdr:col>1</xdr:col>
      <xdr:colOff>91440</xdr:colOff>
      <xdr:row>20</xdr:row>
      <xdr:rowOff>38100</xdr:rowOff>
    </xdr:to>
    <xdr:pic>
      <xdr:nvPicPr>
        <xdr:cNvPr id="1040" name="Picture 5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" y="3429000"/>
          <a:ext cx="8229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523596</xdr:colOff>
      <xdr:row>21</xdr:row>
      <xdr:rowOff>479035</xdr:rowOff>
    </xdr:from>
    <xdr:to>
      <xdr:col>1</xdr:col>
      <xdr:colOff>41547</xdr:colOff>
      <xdr:row>21</xdr:row>
      <xdr:rowOff>833565</xdr:rowOff>
    </xdr:to>
    <xdr:pic>
      <xdr:nvPicPr>
        <xdr:cNvPr id="1041" name="Picture 8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3596" y="4756930"/>
          <a:ext cx="498302" cy="354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444411</xdr:colOff>
      <xdr:row>5</xdr:row>
      <xdr:rowOff>43937</xdr:rowOff>
    </xdr:from>
    <xdr:to>
      <xdr:col>15</xdr:col>
      <xdr:colOff>45051</xdr:colOff>
      <xdr:row>7</xdr:row>
      <xdr:rowOff>152400</xdr:rowOff>
    </xdr:to>
    <xdr:pic>
      <xdr:nvPicPr>
        <xdr:cNvPr id="1042" name="Picture 9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6165" y="879463"/>
          <a:ext cx="826079" cy="487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609600</xdr:colOff>
      <xdr:row>0</xdr:row>
      <xdr:rowOff>0</xdr:rowOff>
    </xdr:from>
    <xdr:to>
      <xdr:col>10</xdr:col>
      <xdr:colOff>304800</xdr:colOff>
      <xdr:row>3</xdr:row>
      <xdr:rowOff>45720</xdr:rowOff>
    </xdr:to>
    <xdr:pic>
      <xdr:nvPicPr>
        <xdr:cNvPr id="1043" name="Obraz 1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30680" y="0"/>
          <a:ext cx="6278880" cy="594360"/>
        </a:xfrm>
        <a:prstGeom prst="rect">
          <a:avLst/>
        </a:prstGeom>
        <a:noFill/>
      </xdr:spPr>
    </xdr:pic>
    <xdr:clientData/>
  </xdr:twoCellAnchor>
  <xdr:oneCellAnchor>
    <xdr:from>
      <xdr:col>13</xdr:col>
      <xdr:colOff>356507</xdr:colOff>
      <xdr:row>8</xdr:row>
      <xdr:rowOff>22281</xdr:rowOff>
    </xdr:from>
    <xdr:ext cx="518219" cy="342786"/>
    <xdr:sp macro="" textlink="">
      <xdr:nvSpPr>
        <xdr:cNvPr id="8" name="pole tekstowe 7"/>
        <xdr:cNvSpPr txBox="1"/>
      </xdr:nvSpPr>
      <xdr:spPr>
        <a:xfrm>
          <a:off x="10338261" y="1425965"/>
          <a:ext cx="51821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l-PL" sz="1600"/>
            <a:t>[uT]</a:t>
          </a:r>
          <a:endParaRPr lang="pl-PL" sz="1100"/>
        </a:p>
      </xdr:txBody>
    </xdr:sp>
    <xdr:clientData/>
  </xdr:oneCellAnchor>
  <xdr:oneCellAnchor>
    <xdr:from>
      <xdr:col>12</xdr:col>
      <xdr:colOff>367632</xdr:colOff>
      <xdr:row>37</xdr:row>
      <xdr:rowOff>122544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9736667" y="81658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256228</xdr:colOff>
      <xdr:row>21</xdr:row>
      <xdr:rowOff>501307</xdr:rowOff>
    </xdr:from>
    <xdr:to>
      <xdr:col>0</xdr:col>
      <xdr:colOff>479035</xdr:colOff>
      <xdr:row>21</xdr:row>
      <xdr:rowOff>746395</xdr:rowOff>
    </xdr:to>
    <xdr:sp macro="" textlink="">
      <xdr:nvSpPr>
        <xdr:cNvPr id="11" name="pole tekstowe 10"/>
        <xdr:cNvSpPr txBox="1"/>
      </xdr:nvSpPr>
      <xdr:spPr>
        <a:xfrm>
          <a:off x="256228" y="4779202"/>
          <a:ext cx="222807" cy="245088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>
              <a:latin typeface="Symbol" pitchFamily="18" charset="2"/>
            </a:rPr>
            <a:t>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A28"/>
  <sheetViews>
    <sheetView tabSelected="1" zoomScale="57" zoomScaleNormal="100" workbookViewId="0">
      <selection activeCell="A32" sqref="A32"/>
    </sheetView>
  </sheetViews>
  <sheetFormatPr defaultRowHeight="14.5"/>
  <cols>
    <col min="1" max="1" width="14" customWidth="1"/>
    <col min="2" max="2" width="4.08984375" customWidth="1"/>
    <col min="3" max="3" width="11.6328125" style="1" customWidth="1"/>
    <col min="4" max="4" width="12.453125" style="1" customWidth="1"/>
    <col min="5" max="5" width="11.36328125" style="1" customWidth="1"/>
    <col min="6" max="6" width="11.81640625" style="1" customWidth="1"/>
    <col min="7" max="7" width="13" style="1" customWidth="1"/>
    <col min="8" max="8" width="12" style="1" customWidth="1"/>
    <col min="9" max="9" width="11.453125" style="1" customWidth="1"/>
    <col min="10" max="10" width="12.36328125" style="1" customWidth="1"/>
    <col min="11" max="11" width="11.81640625" style="1" customWidth="1"/>
    <col min="12" max="12" width="11.08984375" style="1" customWidth="1"/>
  </cols>
  <sheetData>
    <row r="4" spans="1:27" ht="6" customHeight="1"/>
    <row r="5" spans="1:27">
      <c r="E5" s="29" t="s">
        <v>16</v>
      </c>
    </row>
    <row r="6" spans="1:27">
      <c r="F6" s="30" t="s">
        <v>15</v>
      </c>
    </row>
    <row r="7" spans="1:27">
      <c r="G7" s="28" t="s">
        <v>13</v>
      </c>
    </row>
    <row r="8" spans="1:27">
      <c r="D8" s="29"/>
      <c r="G8" s="3" t="s">
        <v>12</v>
      </c>
    </row>
    <row r="9" spans="1:27">
      <c r="A9" s="3"/>
      <c r="D9" s="29" t="s">
        <v>14</v>
      </c>
      <c r="F9" s="15"/>
    </row>
    <row r="11" spans="1:27"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11">
        <v>6</v>
      </c>
      <c r="I11" s="11">
        <v>7</v>
      </c>
      <c r="J11" s="11">
        <v>8</v>
      </c>
      <c r="K11" s="11">
        <v>8</v>
      </c>
      <c r="L11" s="11">
        <v>8</v>
      </c>
    </row>
    <row r="12" spans="1:27" ht="21" thickBot="1">
      <c r="A12" s="12" t="s">
        <v>1</v>
      </c>
      <c r="B12" s="5" t="s">
        <v>6</v>
      </c>
      <c r="C12" s="8">
        <v>0</v>
      </c>
      <c r="D12" s="9">
        <v>10</v>
      </c>
      <c r="E12" s="9">
        <v>20</v>
      </c>
      <c r="F12" s="9">
        <v>30</v>
      </c>
      <c r="G12" s="9">
        <v>40</v>
      </c>
      <c r="H12" s="9">
        <v>50</v>
      </c>
      <c r="I12" s="9">
        <v>80</v>
      </c>
      <c r="J12" s="10">
        <v>100</v>
      </c>
      <c r="K12" s="10">
        <v>130</v>
      </c>
      <c r="L12" s="10">
        <v>150</v>
      </c>
    </row>
    <row r="13" spans="1:27" ht="20.5">
      <c r="A13" s="13" t="s">
        <v>3</v>
      </c>
      <c r="B13" s="5" t="s">
        <v>4</v>
      </c>
      <c r="C13" s="19">
        <v>0</v>
      </c>
      <c r="D13" s="6">
        <v>8</v>
      </c>
      <c r="E13" s="6">
        <v>12</v>
      </c>
      <c r="F13" s="6">
        <v>18</v>
      </c>
      <c r="G13" s="6">
        <v>26</v>
      </c>
      <c r="H13" s="6">
        <v>30</v>
      </c>
      <c r="I13" s="6">
        <v>38</v>
      </c>
      <c r="J13" s="7">
        <v>46</v>
      </c>
      <c r="K13" s="7">
        <v>52</v>
      </c>
      <c r="L13" s="7">
        <v>56</v>
      </c>
    </row>
    <row r="14" spans="1:27">
      <c r="AA14" t="s">
        <v>17</v>
      </c>
    </row>
    <row r="15" spans="1:27" ht="21">
      <c r="C15" s="17" t="s">
        <v>2</v>
      </c>
      <c r="D15" s="3">
        <v>5</v>
      </c>
      <c r="E15" s="15" t="s">
        <v>6</v>
      </c>
      <c r="G15" s="32" t="s">
        <v>11</v>
      </c>
      <c r="H15" s="1">
        <v>40</v>
      </c>
    </row>
    <row r="16" spans="1:27" ht="21">
      <c r="C16" s="17" t="s">
        <v>5</v>
      </c>
      <c r="D16" s="3">
        <v>2</v>
      </c>
      <c r="E16" s="25" t="s">
        <v>4</v>
      </c>
      <c r="G16" s="32" t="s">
        <v>8</v>
      </c>
      <c r="H16" s="1">
        <v>0.3</v>
      </c>
      <c r="I16" s="15" t="s">
        <v>20</v>
      </c>
      <c r="J16" s="15"/>
    </row>
    <row r="17" spans="1:12">
      <c r="H17" s="26">
        <f>4*PI()*10^(-7)</f>
        <v>1.2566370614359173E-6</v>
      </c>
      <c r="I17" s="15" t="s">
        <v>9</v>
      </c>
    </row>
    <row r="18" spans="1:12" ht="14.4" customHeight="1">
      <c r="G18" s="4"/>
      <c r="H18" s="16"/>
      <c r="I18" s="15"/>
      <c r="L18" s="22"/>
    </row>
    <row r="19" spans="1:12" hidden="1">
      <c r="K19" s="2"/>
      <c r="L19" s="2"/>
    </row>
    <row r="20" spans="1:12" ht="34.25" customHeight="1">
      <c r="B20" s="31" t="s">
        <v>18</v>
      </c>
      <c r="C20" s="27">
        <f>1000000*($H$15*$H$17*C12*10^(-3))/(2*$H$16)</f>
        <v>0</v>
      </c>
      <c r="D20" s="27">
        <f t="shared" ref="D20:L20" si="0">1000000*($H$15*$H$17*D12*10^(-3))/(2*$H$16)</f>
        <v>0.83775804095727846</v>
      </c>
      <c r="E20" s="27">
        <f t="shared" si="0"/>
        <v>1.6755160819145569</v>
      </c>
      <c r="F20" s="27">
        <f t="shared" si="0"/>
        <v>2.5132741228718349</v>
      </c>
      <c r="G20" s="27">
        <f t="shared" si="0"/>
        <v>3.3510321638291138</v>
      </c>
      <c r="H20" s="27">
        <f t="shared" si="0"/>
        <v>4.1887902047863914</v>
      </c>
      <c r="I20" s="27">
        <f t="shared" si="0"/>
        <v>6.7020643276582277</v>
      </c>
      <c r="J20" s="27">
        <f t="shared" si="0"/>
        <v>8.3775804095727828</v>
      </c>
      <c r="K20" s="27">
        <f t="shared" si="0"/>
        <v>10.890854532444617</v>
      </c>
      <c r="L20" s="27">
        <f t="shared" si="0"/>
        <v>12.566370614359174</v>
      </c>
    </row>
    <row r="21" spans="1:12" ht="20.5">
      <c r="A21" s="13" t="s">
        <v>7</v>
      </c>
      <c r="B21" s="20" t="s">
        <v>0</v>
      </c>
      <c r="C21" s="24">
        <f t="shared" ref="C21:L21" si="1">TAN(RADIANS(C13))</f>
        <v>0</v>
      </c>
      <c r="D21" s="24">
        <f t="shared" si="1"/>
        <v>0.14054083470239145</v>
      </c>
      <c r="E21" s="24">
        <f t="shared" si="1"/>
        <v>0.21255656167002213</v>
      </c>
      <c r="F21" s="24">
        <f t="shared" si="1"/>
        <v>0.32491969623290629</v>
      </c>
      <c r="G21" s="24">
        <f t="shared" si="1"/>
        <v>0.48773258856586144</v>
      </c>
      <c r="H21" s="24">
        <f t="shared" si="1"/>
        <v>0.57735026918962573</v>
      </c>
      <c r="I21" s="24">
        <f t="shared" si="1"/>
        <v>0.7812856265067174</v>
      </c>
      <c r="J21" s="24">
        <f t="shared" si="1"/>
        <v>1.0355303137905696</v>
      </c>
      <c r="K21" s="24">
        <f t="shared" si="1"/>
        <v>1.2799416321930788</v>
      </c>
      <c r="L21" s="24">
        <f t="shared" si="1"/>
        <v>1.4825609685127403</v>
      </c>
    </row>
    <row r="22" spans="1:12" ht="73.25" customHeight="1">
      <c r="A22" s="18"/>
      <c r="B22" s="21" t="s">
        <v>19</v>
      </c>
      <c r="C22" s="27">
        <f>100000*($H$15*$H$17)/(2*$H$16)*ABS(C12*10^(-3)-(C12+$D$15)*10^(-3))</f>
        <v>4.1887902047863912E-2</v>
      </c>
      <c r="D22" s="27">
        <f t="shared" ref="D22:L22" si="2">100000*($H$15*$H$17)/(2*$H$16)*ABS(D12*10^(-3)-(D12+$D$15)*10^(-3))</f>
        <v>4.1887902047863905E-2</v>
      </c>
      <c r="E22" s="27">
        <f t="shared" si="2"/>
        <v>4.1887902047863919E-2</v>
      </c>
      <c r="F22" s="27">
        <f t="shared" si="2"/>
        <v>4.1887902047863954E-2</v>
      </c>
      <c r="G22" s="27">
        <f t="shared" si="2"/>
        <v>4.1887902047863891E-2</v>
      </c>
      <c r="H22" s="27">
        <f t="shared" si="2"/>
        <v>4.1887902047863891E-2</v>
      </c>
      <c r="I22" s="27">
        <f t="shared" si="2"/>
        <v>4.1887902047863954E-2</v>
      </c>
      <c r="J22" s="27">
        <f t="shared" si="2"/>
        <v>4.1887902047863836E-2</v>
      </c>
      <c r="K22" s="27">
        <f t="shared" si="2"/>
        <v>4.1887902047863954E-2</v>
      </c>
      <c r="L22" s="27">
        <f t="shared" si="2"/>
        <v>4.1887902047863954E-2</v>
      </c>
    </row>
    <row r="23" spans="1:12">
      <c r="A23" s="18" t="s">
        <v>10</v>
      </c>
      <c r="B23" s="20" t="s">
        <v>0</v>
      </c>
      <c r="C23" s="23">
        <f t="shared" ref="C23:L23" si="3">ABS(C21-(TAN(RADIANS(C13+$D$16))))</f>
        <v>3.492076949174773E-2</v>
      </c>
      <c r="D23" s="23">
        <f t="shared" si="3"/>
        <v>3.5786146006073521E-2</v>
      </c>
      <c r="E23" s="23">
        <f t="shared" si="3"/>
        <v>3.6771441173158559E-2</v>
      </c>
      <c r="F23" s="23">
        <f t="shared" si="3"/>
        <v>3.9050538033296056E-2</v>
      </c>
      <c r="G23" s="23">
        <f t="shared" si="3"/>
        <v>4.3976843095617335E-2</v>
      </c>
      <c r="H23" s="23">
        <f t="shared" si="3"/>
        <v>4.7519082719701733E-2</v>
      </c>
      <c r="I23" s="23">
        <f t="shared" si="3"/>
        <v>5.7814004670562524E-2</v>
      </c>
      <c r="J23" s="23">
        <f t="shared" si="3"/>
        <v>7.5082201038623397E-2</v>
      </c>
      <c r="K23" s="23">
        <f t="shared" si="3"/>
        <v>9.6440288278094588E-2</v>
      </c>
      <c r="L23" s="23">
        <f t="shared" si="3"/>
        <v>0.11777356052831034</v>
      </c>
    </row>
    <row r="27" spans="1:12">
      <c r="F27" s="4"/>
      <c r="G27" s="14"/>
    </row>
    <row r="28" spans="1:12">
      <c r="F28" s="4"/>
      <c r="G28" s="14"/>
    </row>
  </sheetData>
  <phoneticPr fontId="13" type="noConversion"/>
  <pageMargins left="0.7" right="0.7" top="0.75" bottom="0.75" header="0.3" footer="0.3"/>
  <pageSetup paperSize="9" orientation="portrait" r:id="rId1"/>
  <drawing r:id="rId2"/>
  <legacyDrawing r:id="rId3"/>
  <oleObjects>
    <oleObject progId="Equation.3" shapeId="1031" r:id="rId4"/>
    <oleObject progId="Equation.3" shapeId="1035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WYZNACZANIE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TPNG-2</dc:creator>
  <cp:lastModifiedBy>Zbigniew Otremba</cp:lastModifiedBy>
  <dcterms:created xsi:type="dcterms:W3CDTF">2018-05-18T15:34:43Z</dcterms:created>
  <dcterms:modified xsi:type="dcterms:W3CDTF">2024-12-01T12:23:33Z</dcterms:modified>
</cp:coreProperties>
</file>